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/>
  </bookViews>
  <sheets>
    <sheet name="3rd qtr" sheetId="4" r:id="rId1"/>
    <sheet name="Form 6b - TFU" sheetId="2" state="hidden" r:id="rId2"/>
    <sheet name="FDPP LICENSE" sheetId="3" state="veryHidden" r:id="rId3"/>
  </sheets>
  <calcPr calcId="124519"/>
</workbook>
</file>

<file path=xl/calcChain.xml><?xml version="1.0" encoding="utf-8"?>
<calcChain xmlns="http://schemas.openxmlformats.org/spreadsheetml/2006/main">
  <c r="K51" i="4"/>
  <c r="K44" l="1"/>
  <c r="L44"/>
  <c r="M44"/>
  <c r="N44"/>
  <c r="M37" l="1"/>
  <c r="L37" l="1"/>
  <c r="K37"/>
  <c r="G36" l="1"/>
  <c r="G33"/>
  <c r="G29"/>
  <c r="G26"/>
  <c r="G24"/>
  <c r="G23"/>
  <c r="G22"/>
  <c r="G20"/>
  <c r="G17"/>
  <c r="G16"/>
  <c r="G12"/>
</calcChain>
</file>

<file path=xl/sharedStrings.xml><?xml version="1.0" encoding="utf-8"?>
<sst xmlns="http://schemas.openxmlformats.org/spreadsheetml/2006/main" count="158" uniqueCount="124">
  <si>
    <t>FDP Form 6 - Trust Fund Utilization</t>
  </si>
  <si>
    <t>CONSOLIDATED QUARTERLY REPORT ON GOVERNMENT PROJECTS, PROGRAMS or ACTIVITIES</t>
  </si>
  <si>
    <t>REGION:</t>
  </si>
  <si>
    <t>CALENDAR YEAR:</t>
  </si>
  <si>
    <t>PROVINCE:</t>
  </si>
  <si>
    <t>QUARTER:</t>
  </si>
  <si>
    <t>CITY/MUNICIPALITY: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</si>
  <si>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</si>
  <si>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</si>
  <si>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</si>
  <si>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</si>
  <si>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</si>
  <si>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</si>
  <si>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</si>
  <si>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</si>
  <si>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</si>
  <si>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</si>
  <si>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We hereby certify that we have reviewed the contents and hereby attest to the veracity and correctness of the data or information contained in this document.</t>
  </si>
  <si>
    <t>Local Chief Executive</t>
  </si>
  <si>
    <t>LOCAL GOVERNMENT SUPPORT FUND (Report on Fund Utilization and Status of Program/Project Implementation)</t>
  </si>
  <si>
    <t>OFFICE:</t>
  </si>
  <si>
    <t>Amount</t>
  </si>
  <si>
    <t>Fund Source</t>
  </si>
  <si>
    <t>Date of Notice  of Authority to Debit Account Issued</t>
  </si>
  <si>
    <t>Type of Program/Project</t>
  </si>
  <si>
    <t>Name Title of Program/Project</t>
  </si>
  <si>
    <t>Specific Location</t>
  </si>
  <si>
    <t>Mechanism/Mode of Implementation</t>
  </si>
  <si>
    <t>Estimated Number of Beneficiaries</t>
  </si>
  <si>
    <t xml:space="preserve">Received </t>
  </si>
  <si>
    <t>Obligation</t>
  </si>
  <si>
    <t>Disbursement</t>
  </si>
  <si>
    <t>Estimated Completion (Month and Year)</t>
  </si>
  <si>
    <t>Remarks on Program/Project Status</t>
  </si>
  <si>
    <t>Certified Correct by:</t>
  </si>
  <si>
    <t>Attested by:</t>
  </si>
  <si>
    <t>The Local Finance Committee:</t>
  </si>
  <si>
    <t>City Budget Officer</t>
  </si>
  <si>
    <t>City Treasurer</t>
  </si>
  <si>
    <t>City Planning and Development Coordinator</t>
  </si>
  <si>
    <t>Instructions:</t>
  </si>
  <si>
    <t>The report shall prepared by the LFC, in coordination with the other local officials concerned (local accountant on the allotment, obligation and disbursements;</t>
  </si>
  <si>
    <t>local engineers in the status of infrastructure projects, as may be applicable.</t>
  </si>
  <si>
    <t>The fund source shall be based on the NADAI issued to the cities.</t>
  </si>
  <si>
    <t>The type of program/project shall be identified, consistent with the projects that may be implemented under the Circular.</t>
  </si>
  <si>
    <t xml:space="preserve">Amount received refers to the amount received by the city as its location. It is the amount the NADAI. Obligation refers to the total amount obligated by the </t>
  </si>
  <si>
    <t>city as of reporting period. Disbursement refers to the total amount paid as of reporting period.</t>
  </si>
  <si>
    <t>The status of programs/projects refers to the percentage of physical completion or delivery of service as of reporting period.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</si>
  <si>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</si>
  <si>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</si>
  <si>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</si>
  <si>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</si>
  <si>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</si>
  <si>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Provincial Assistance (8,000,000.00)</t>
  </si>
  <si>
    <t>Road Concreting</t>
  </si>
  <si>
    <t>Niug Norte (MALULANI)</t>
  </si>
  <si>
    <t>on-going</t>
  </si>
  <si>
    <t>Const. of 2 Barrel Box Culvert</t>
  </si>
  <si>
    <t>Niug Norte</t>
  </si>
  <si>
    <t>completed</t>
  </si>
  <si>
    <t>Retention</t>
  </si>
  <si>
    <t>Road Opening</t>
  </si>
  <si>
    <t>Brgy. Balanni-Lubo</t>
  </si>
  <si>
    <t>retention</t>
  </si>
  <si>
    <t>DSWDO RO2</t>
  </si>
  <si>
    <t>Const. of Daycare Center</t>
  </si>
  <si>
    <t>Namuccayan</t>
  </si>
  <si>
    <t>on going</t>
  </si>
  <si>
    <t>Abariongan Uneg</t>
  </si>
  <si>
    <t>LGSF AM-Core Local Access Road ( 10,997,000.00)</t>
  </si>
  <si>
    <t xml:space="preserve">Road Concreting </t>
  </si>
  <si>
    <t>Brgy. Lipatan Road</t>
  </si>
  <si>
    <t>Brgy. Balanni Road</t>
  </si>
  <si>
    <t>Brgy. Lubo- Balanni Road</t>
  </si>
  <si>
    <t>DILG-SALIN TUBIG Assistance</t>
  </si>
  <si>
    <t>MALULANI Water Supply Project</t>
  </si>
  <si>
    <t>Brgy. Lattac</t>
  </si>
  <si>
    <t>retention fee</t>
  </si>
  <si>
    <t>DILG-LGSF- AM</t>
  </si>
  <si>
    <t>Upgrading/Rehabilitation  of Lubo-Balanni</t>
  </si>
  <si>
    <t>Brgy. Lubo</t>
  </si>
  <si>
    <t xml:space="preserve">   Road </t>
  </si>
  <si>
    <t>DILG-LGSF- SBDP NTF ELCAC BATCH 2  (20,000,000.00)</t>
  </si>
  <si>
    <t>Upgrading of FMR</t>
  </si>
  <si>
    <t>Brgy. Calassitan</t>
  </si>
  <si>
    <t>Brgy. Tamucco</t>
  </si>
  <si>
    <t>Brgy. Niug Norte</t>
  </si>
  <si>
    <t>Brgy. Mapitac</t>
  </si>
  <si>
    <t>Construction of Health Center</t>
  </si>
  <si>
    <t>Brgy. Abariongan Uneg</t>
  </si>
  <si>
    <t>11/16/2022</t>
  </si>
  <si>
    <t>4/14/2028</t>
  </si>
  <si>
    <t>ATTY. VICENTE G. PAGURAYAN</t>
  </si>
  <si>
    <t>LOYDA B. PIÑERA</t>
  </si>
  <si>
    <t>GLICERIO D. DELA CRUZ</t>
  </si>
  <si>
    <t>02</t>
  </si>
  <si>
    <t>Cagayan</t>
  </si>
  <si>
    <t>Sto. Niño</t>
  </si>
  <si>
    <t>Local Budget Officer-Designate</t>
  </si>
  <si>
    <t>MBO/Local Accountant-Designate</t>
  </si>
  <si>
    <t>Brgy. Virginia</t>
  </si>
  <si>
    <t>Brgy. Cabayo</t>
  </si>
  <si>
    <t>Brgy. Campo Zone 7</t>
  </si>
  <si>
    <t>15 % mob</t>
  </si>
  <si>
    <t>Brgy. Campo Zone 4</t>
  </si>
  <si>
    <t xml:space="preserve">15% mob </t>
  </si>
  <si>
    <t>DILG-LGSF- SBDP NTF ELCAC BATCH 1  (19,820,616.48)</t>
  </si>
  <si>
    <t>Abar. Uneg HC</t>
  </si>
  <si>
    <t>FMR Mapitac</t>
  </si>
  <si>
    <t>FMR N Norte</t>
  </si>
  <si>
    <t>FMR Virginia</t>
  </si>
  <si>
    <t>FMR Cabayo</t>
  </si>
  <si>
    <t>FMR Campo Z7</t>
  </si>
  <si>
    <t>FMR Campo Z4</t>
  </si>
  <si>
    <t>Rehab of FMR</t>
  </si>
  <si>
    <t>Regional Health Office II</t>
  </si>
  <si>
    <t>Const./expansion of Super Health Center</t>
  </si>
  <si>
    <t>Municipal Hall Compound</t>
  </si>
  <si>
    <t>1st Tranche  (2,000,000.00)</t>
  </si>
  <si>
    <t>Super Health Center</t>
  </si>
  <si>
    <t>15% mobilization</t>
  </si>
  <si>
    <t xml:space="preserve">                                                     Original Signed</t>
  </si>
  <si>
    <t xml:space="preserve">   Original Signed</t>
  </si>
  <si>
    <t>Original Signed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</si>
</sst>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m/d/yyyy;@"/>
  </numFmts>
  <fonts count="13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u/>
      <sz val="10"/>
      <color rgb="FF000000"/>
      <name val="Calibri"/>
      <family val="2"/>
    </font>
    <font>
      <u val="singleAccounting"/>
      <sz val="11"/>
      <color rgb="FF000000"/>
      <name val="Calibri"/>
      <family val="2"/>
    </font>
    <font>
      <b/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3" fontId="5" fillId="2" borderId="0" applyFont="0" applyFill="0" applyBorder="0" applyAlignment="0" applyProtection="0"/>
  </cellStyleXfs>
  <cellXfs count="146">
    <xf numFmtId="0" fontId="0" fillId="2" borderId="0" xfId="0" applyFill="1"/>
    <xf numFmtId="0" fontId="0" fillId="2" borderId="1" xfId="0" applyFill="1" applyBorder="1"/>
    <xf numFmtId="0" fontId="0" fillId="2" borderId="3" xfId="0" applyFill="1" applyBorder="1"/>
    <xf numFmtId="0" fontId="0" fillId="2" borderId="3" xfId="0" applyFill="1" applyBorder="1" applyAlignment="1">
      <alignment horizontal="center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1" fillId="2" borderId="0" xfId="0" applyFont="1" applyFill="1"/>
    <xf numFmtId="0" fontId="0" fillId="2" borderId="5" xfId="0" applyFill="1" applyBorder="1" applyAlignment="1">
      <alignment horizontal="center" wrapText="1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vertical="top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vertical="center"/>
    </xf>
    <xf numFmtId="0" fontId="3" fillId="2" borderId="0" xfId="0" quotePrefix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2" xfId="0" applyFont="1" applyFill="1" applyBorder="1"/>
    <xf numFmtId="0" fontId="6" fillId="2" borderId="1" xfId="0" applyFont="1" applyFill="1" applyBorder="1"/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7" fillId="0" borderId="26" xfId="0" applyFont="1" applyBorder="1" applyAlignment="1">
      <alignment horizontal="left"/>
    </xf>
    <xf numFmtId="0" fontId="3" fillId="2" borderId="27" xfId="0" applyFont="1" applyFill="1" applyBorder="1"/>
    <xf numFmtId="0" fontId="6" fillId="2" borderId="27" xfId="0" applyFont="1" applyFill="1" applyBorder="1" applyAlignment="1">
      <alignment vertical="center"/>
    </xf>
    <xf numFmtId="0" fontId="3" fillId="2" borderId="28" xfId="0" applyFont="1" applyFill="1" applyBorder="1"/>
    <xf numFmtId="0" fontId="8" fillId="0" borderId="15" xfId="0" applyFont="1" applyBorder="1"/>
    <xf numFmtId="164" fontId="8" fillId="0" borderId="15" xfId="1" applyFont="1" applyBorder="1"/>
    <xf numFmtId="165" fontId="8" fillId="0" borderId="15" xfId="0" applyNumberFormat="1" applyFont="1" applyBorder="1" applyAlignment="1">
      <alignment horizontal="center"/>
    </xf>
    <xf numFmtId="165" fontId="8" fillId="0" borderId="15" xfId="0" quotePrefix="1" applyNumberFormat="1" applyFont="1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8" fillId="0" borderId="19" xfId="0" applyFont="1" applyBorder="1"/>
    <xf numFmtId="164" fontId="8" fillId="0" borderId="19" xfId="1" applyFont="1" applyBorder="1"/>
    <xf numFmtId="165" fontId="8" fillId="0" borderId="19" xfId="0" applyNumberFormat="1" applyFont="1" applyBorder="1" applyAlignment="1">
      <alignment horizontal="center"/>
    </xf>
    <xf numFmtId="165" fontId="8" fillId="0" borderId="19" xfId="0" quotePrefix="1" applyNumberFormat="1" applyFont="1" applyBorder="1" applyAlignment="1">
      <alignment horizontal="center"/>
    </xf>
    <xf numFmtId="10" fontId="8" fillId="0" borderId="19" xfId="0" applyNumberFormat="1" applyFont="1" applyBorder="1" applyAlignment="1">
      <alignment horizontal="center"/>
    </xf>
    <xf numFmtId="9" fontId="8" fillId="0" borderId="15" xfId="0" applyNumberFormat="1" applyFont="1" applyBorder="1" applyAlignment="1">
      <alignment horizontal="center"/>
    </xf>
    <xf numFmtId="9" fontId="8" fillId="0" borderId="19" xfId="0" applyNumberFormat="1" applyFont="1" applyBorder="1" applyAlignment="1">
      <alignment horizontal="center"/>
    </xf>
    <xf numFmtId="0" fontId="7" fillId="0" borderId="22" xfId="0" applyFont="1" applyBorder="1"/>
    <xf numFmtId="0" fontId="8" fillId="0" borderId="23" xfId="0" applyFont="1" applyBorder="1"/>
    <xf numFmtId="164" fontId="8" fillId="0" borderId="23" xfId="1" applyFont="1" applyBorder="1"/>
    <xf numFmtId="16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16" xfId="0" applyFont="1" applyBorder="1"/>
    <xf numFmtId="0" fontId="8" fillId="0" borderId="20" xfId="0" applyFont="1" applyBorder="1"/>
    <xf numFmtId="164" fontId="8" fillId="0" borderId="20" xfId="1" applyFont="1" applyBorder="1"/>
    <xf numFmtId="165" fontId="8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5" xfId="0" applyFont="1" applyBorder="1"/>
    <xf numFmtId="164" fontId="8" fillId="0" borderId="25" xfId="1" applyFont="1" applyBorder="1"/>
    <xf numFmtId="165" fontId="8" fillId="0" borderId="25" xfId="0" applyNumberFormat="1" applyFont="1" applyBorder="1" applyAlignment="1">
      <alignment horizontal="center"/>
    </xf>
    <xf numFmtId="9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64" fontId="8" fillId="3" borderId="25" xfId="1" applyFont="1" applyFill="1" applyBorder="1"/>
    <xf numFmtId="0" fontId="7" fillId="0" borderId="25" xfId="0" applyFont="1" applyBorder="1"/>
    <xf numFmtId="164" fontId="9" fillId="3" borderId="18" xfId="1" applyFont="1" applyFill="1" applyBorder="1"/>
    <xf numFmtId="164" fontId="8" fillId="3" borderId="18" xfId="1" applyFont="1" applyFill="1" applyBorder="1"/>
    <xf numFmtId="0" fontId="8" fillId="0" borderId="18" xfId="0" applyFont="1" applyBorder="1"/>
    <xf numFmtId="165" fontId="8" fillId="0" borderId="18" xfId="0" applyNumberFormat="1" applyFont="1" applyBorder="1" applyAlignment="1">
      <alignment horizontal="center"/>
    </xf>
    <xf numFmtId="10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65" fontId="8" fillId="0" borderId="19" xfId="0" applyNumberFormat="1" applyFont="1" applyBorder="1"/>
    <xf numFmtId="165" fontId="8" fillId="0" borderId="25" xfId="0" applyNumberFormat="1" applyFont="1" applyBorder="1"/>
    <xf numFmtId="10" fontId="8" fillId="0" borderId="25" xfId="0" applyNumberFormat="1" applyFont="1" applyBorder="1" applyAlignment="1">
      <alignment horizontal="center"/>
    </xf>
    <xf numFmtId="165" fontId="8" fillId="0" borderId="15" xfId="0" applyNumberFormat="1" applyFont="1" applyBorder="1"/>
    <xf numFmtId="165" fontId="8" fillId="0" borderId="25" xfId="0" applyNumberFormat="1" applyFont="1" applyBorder="1" applyAlignment="1">
      <alignment horizontal="right"/>
    </xf>
    <xf numFmtId="0" fontId="8" fillId="0" borderId="29" xfId="0" applyFont="1" applyBorder="1"/>
    <xf numFmtId="0" fontId="8" fillId="0" borderId="21" xfId="0" applyFont="1" applyBorder="1"/>
    <xf numFmtId="164" fontId="9" fillId="3" borderId="21" xfId="1" applyFont="1" applyFill="1" applyBorder="1"/>
    <xf numFmtId="165" fontId="8" fillId="0" borderId="21" xfId="0" applyNumberFormat="1" applyFont="1" applyBorder="1" applyAlignment="1">
      <alignment horizontal="center"/>
    </xf>
    <xf numFmtId="10" fontId="8" fillId="0" borderId="21" xfId="0" applyNumberFormat="1" applyFont="1" applyBorder="1" applyAlignment="1">
      <alignment horizontal="center"/>
    </xf>
    <xf numFmtId="164" fontId="8" fillId="3" borderId="21" xfId="1" applyFont="1" applyFill="1" applyBorder="1"/>
    <xf numFmtId="0" fontId="8" fillId="0" borderId="2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" fillId="2" borderId="31" xfId="0" applyFont="1" applyFill="1" applyBorder="1"/>
    <xf numFmtId="0" fontId="3" fillId="2" borderId="0" xfId="0" applyFont="1" applyFill="1" applyBorder="1"/>
    <xf numFmtId="0" fontId="3" fillId="2" borderId="32" xfId="0" applyFont="1" applyFill="1" applyBorder="1"/>
    <xf numFmtId="0" fontId="3" fillId="2" borderId="34" xfId="0" applyFont="1" applyFill="1" applyBorder="1"/>
    <xf numFmtId="43" fontId="9" fillId="2" borderId="21" xfId="2" applyFont="1" applyBorder="1"/>
    <xf numFmtId="0" fontId="3" fillId="2" borderId="3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8" fillId="0" borderId="21" xfId="1" applyFont="1" applyBorder="1"/>
    <xf numFmtId="165" fontId="8" fillId="0" borderId="21" xfId="0" applyNumberFormat="1" applyFont="1" applyBorder="1" applyAlignment="1">
      <alignment horizontal="right"/>
    </xf>
    <xf numFmtId="10" fontId="8" fillId="0" borderId="25" xfId="0" quotePrefix="1" applyNumberFormat="1" applyFont="1" applyBorder="1" applyAlignment="1">
      <alignment horizontal="center"/>
    </xf>
    <xf numFmtId="164" fontId="0" fillId="2" borderId="0" xfId="1" applyFont="1" applyFill="1"/>
    <xf numFmtId="164" fontId="11" fillId="2" borderId="0" xfId="1" applyFont="1" applyFill="1"/>
    <xf numFmtId="164" fontId="1" fillId="2" borderId="0" xfId="1" applyFont="1" applyFill="1"/>
    <xf numFmtId="0" fontId="4" fillId="2" borderId="0" xfId="0" applyFont="1" applyFill="1"/>
    <xf numFmtId="164" fontId="12" fillId="2" borderId="0" xfId="1" applyFont="1" applyFill="1"/>
    <xf numFmtId="165" fontId="8" fillId="0" borderId="21" xfId="0" applyNumberFormat="1" applyFont="1" applyBorder="1"/>
    <xf numFmtId="0" fontId="8" fillId="0" borderId="30" xfId="0" applyFont="1" applyBorder="1"/>
    <xf numFmtId="0" fontId="8" fillId="0" borderId="32" xfId="0" applyFont="1" applyBorder="1"/>
    <xf numFmtId="0" fontId="8" fillId="0" borderId="24" xfId="0" applyFont="1" applyBorder="1"/>
    <xf numFmtId="0" fontId="7" fillId="0" borderId="18" xfId="0" applyFont="1" applyBorder="1"/>
    <xf numFmtId="164" fontId="8" fillId="0" borderId="18" xfId="1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0" xfId="0" applyFont="1" applyFill="1" applyAlignment="1">
      <alignment vertical="center" wrapText="1"/>
    </xf>
    <xf numFmtId="164" fontId="8" fillId="0" borderId="31" xfId="1" applyFont="1" applyBorder="1"/>
    <xf numFmtId="165" fontId="8" fillId="0" borderId="19" xfId="0" applyNumberFormat="1" applyFont="1" applyBorder="1" applyAlignment="1">
      <alignment horizontal="right"/>
    </xf>
    <xf numFmtId="165" fontId="8" fillId="0" borderId="18" xfId="0" applyNumberFormat="1" applyFont="1" applyBorder="1"/>
    <xf numFmtId="0" fontId="8" fillId="0" borderId="31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2" borderId="3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3">
    <cellStyle name="Comma" xfId="1" builtinId="3"/>
    <cellStyle name="Comma 3" xfId="2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topLeftCell="A27" workbookViewId="0">
      <selection activeCell="F55" sqref="F55:H55"/>
    </sheetView>
  </sheetViews>
  <sheetFormatPr defaultRowHeight="15"/>
  <cols>
    <col min="1" max="1" width="37.5703125" style="31" customWidth="1"/>
    <col min="2" max="3" width="20.7109375" style="31" customWidth="1"/>
    <col min="4" max="4" width="18.5703125" style="31" customWidth="1"/>
    <col min="5" max="5" width="18.140625" style="31" customWidth="1"/>
    <col min="6" max="6" width="17.85546875" style="31" customWidth="1"/>
    <col min="7" max="7" width="17.28515625" style="31" customWidth="1"/>
    <col min="8" max="8" width="15.42578125" style="31" customWidth="1"/>
    <col min="9" max="9" width="13.85546875" style="31" customWidth="1"/>
    <col min="11" max="11" width="12.85546875" style="108" customWidth="1"/>
    <col min="12" max="12" width="13.140625" style="108" customWidth="1"/>
    <col min="13" max="13" width="13" style="108" customWidth="1"/>
    <col min="14" max="14" width="13.28515625" style="108" customWidth="1"/>
  </cols>
  <sheetData>
    <row r="1" spans="1:9" ht="12" customHeight="1">
      <c r="A1" s="29" t="s">
        <v>0</v>
      </c>
      <c r="B1" s="30"/>
      <c r="C1" s="30"/>
      <c r="D1" s="30"/>
      <c r="E1" s="121"/>
    </row>
    <row r="2" spans="1:9" ht="6" customHeight="1">
      <c r="A2" s="32"/>
      <c r="B2" s="32"/>
      <c r="C2" s="32"/>
      <c r="D2" s="32"/>
      <c r="E2" s="32"/>
    </row>
    <row r="3" spans="1:9" ht="12" customHeight="1">
      <c r="A3" s="126" t="s">
        <v>1</v>
      </c>
      <c r="B3" s="127"/>
      <c r="C3" s="127"/>
      <c r="D3" s="127"/>
      <c r="E3" s="127"/>
      <c r="F3" s="127"/>
      <c r="G3" s="127"/>
      <c r="H3" s="127"/>
      <c r="I3" s="128"/>
    </row>
    <row r="4" spans="1:9" ht="9.75" customHeight="1">
      <c r="A4" s="33"/>
      <c r="B4" s="34"/>
      <c r="C4" s="34"/>
      <c r="D4" s="34"/>
      <c r="E4" s="34"/>
      <c r="F4" s="34"/>
      <c r="G4" s="34"/>
      <c r="H4" s="34"/>
      <c r="I4" s="35"/>
    </row>
    <row r="5" spans="1:9" ht="12" customHeight="1">
      <c r="A5" s="36" t="s">
        <v>2</v>
      </c>
      <c r="B5" s="37" t="s">
        <v>95</v>
      </c>
      <c r="C5" s="38"/>
      <c r="D5" s="38" t="s">
        <v>3</v>
      </c>
      <c r="E5" s="29">
        <v>2023</v>
      </c>
      <c r="I5" s="39"/>
    </row>
    <row r="6" spans="1:9" ht="12" customHeight="1">
      <c r="A6" s="40" t="s">
        <v>4</v>
      </c>
      <c r="B6" s="41" t="s">
        <v>96</v>
      </c>
      <c r="C6" s="41"/>
      <c r="D6" s="42" t="s">
        <v>5</v>
      </c>
      <c r="E6" s="41">
        <v>3</v>
      </c>
      <c r="I6" s="39"/>
    </row>
    <row r="7" spans="1:9" ht="12" customHeight="1">
      <c r="A7" s="40" t="s">
        <v>6</v>
      </c>
      <c r="B7" s="31" t="s">
        <v>97</v>
      </c>
      <c r="I7" s="39"/>
    </row>
    <row r="8" spans="1:9" ht="11.25" customHeight="1">
      <c r="A8" s="40"/>
      <c r="I8" s="39"/>
    </row>
    <row r="9" spans="1:9" ht="12" customHeight="1">
      <c r="A9" s="129" t="s">
        <v>7</v>
      </c>
      <c r="B9" s="130" t="s">
        <v>8</v>
      </c>
      <c r="C9" s="130" t="s">
        <v>9</v>
      </c>
      <c r="D9" s="130" t="s">
        <v>10</v>
      </c>
      <c r="E9" s="130" t="s">
        <v>11</v>
      </c>
      <c r="F9" s="132" t="s">
        <v>12</v>
      </c>
      <c r="G9" s="133"/>
      <c r="H9" s="134" t="s">
        <v>13</v>
      </c>
      <c r="I9" s="134" t="s">
        <v>14</v>
      </c>
    </row>
    <row r="10" spans="1:9" ht="24" customHeight="1">
      <c r="A10" s="129"/>
      <c r="B10" s="131"/>
      <c r="C10" s="131"/>
      <c r="D10" s="130"/>
      <c r="E10" s="130"/>
      <c r="F10" s="102" t="s">
        <v>15</v>
      </c>
      <c r="G10" s="102" t="s">
        <v>16</v>
      </c>
      <c r="H10" s="131"/>
      <c r="I10" s="131"/>
    </row>
    <row r="11" spans="1:9" ht="12" customHeight="1">
      <c r="A11" s="43" t="s">
        <v>53</v>
      </c>
      <c r="B11" s="44"/>
      <c r="C11" s="44"/>
      <c r="D11" s="45"/>
      <c r="E11" s="45"/>
      <c r="F11" s="45"/>
      <c r="G11" s="45"/>
      <c r="H11" s="45"/>
      <c r="I11" s="46"/>
    </row>
    <row r="12" spans="1:9" ht="12.75" customHeight="1">
      <c r="A12" s="47" t="s">
        <v>54</v>
      </c>
      <c r="B12" s="47" t="s">
        <v>55</v>
      </c>
      <c r="C12" s="48">
        <v>1996800</v>
      </c>
      <c r="D12" s="49">
        <v>43563</v>
      </c>
      <c r="E12" s="50">
        <v>43654</v>
      </c>
      <c r="F12" s="51">
        <v>0.7893</v>
      </c>
      <c r="G12" s="48">
        <f>1119600+457000</f>
        <v>1576600</v>
      </c>
      <c r="H12" s="103"/>
      <c r="I12" s="103" t="s">
        <v>56</v>
      </c>
    </row>
    <row r="13" spans="1:9" ht="5.25" customHeight="1">
      <c r="A13" s="52"/>
      <c r="B13" s="52"/>
      <c r="C13" s="53"/>
      <c r="D13" s="54"/>
      <c r="E13" s="55"/>
      <c r="F13" s="56"/>
      <c r="G13" s="53"/>
      <c r="H13" s="104"/>
      <c r="I13" s="104"/>
    </row>
    <row r="14" spans="1:9" ht="12.75" customHeight="1">
      <c r="A14" s="47" t="s">
        <v>57</v>
      </c>
      <c r="B14" s="47" t="s">
        <v>58</v>
      </c>
      <c r="C14" s="48">
        <v>998108</v>
      </c>
      <c r="D14" s="49">
        <v>43557</v>
      </c>
      <c r="E14" s="49">
        <v>43882</v>
      </c>
      <c r="F14" s="57">
        <v>1</v>
      </c>
      <c r="G14" s="48">
        <v>948202.6</v>
      </c>
      <c r="H14" s="103"/>
      <c r="I14" s="137" t="s">
        <v>59</v>
      </c>
    </row>
    <row r="15" spans="1:9" ht="12.75" customHeight="1">
      <c r="A15" s="52"/>
      <c r="B15" s="52" t="s">
        <v>60</v>
      </c>
      <c r="C15" s="53"/>
      <c r="D15" s="54"/>
      <c r="E15" s="54"/>
      <c r="F15" s="58"/>
      <c r="G15" s="53">
        <v>49905.4</v>
      </c>
      <c r="H15" s="104"/>
      <c r="I15" s="138"/>
    </row>
    <row r="16" spans="1:9" ht="12.75" customHeight="1">
      <c r="A16" s="47" t="s">
        <v>61</v>
      </c>
      <c r="B16" s="47" t="s">
        <v>62</v>
      </c>
      <c r="C16" s="48">
        <v>4967960</v>
      </c>
      <c r="D16" s="49">
        <v>43857</v>
      </c>
      <c r="E16" s="49">
        <v>44027</v>
      </c>
      <c r="F16" s="57">
        <v>1</v>
      </c>
      <c r="G16" s="101">
        <f>745194+1089280.84+99025.53+1424104.99+141396.94+902086.67+20021.44+50053.59</f>
        <v>4471164.0000000009</v>
      </c>
      <c r="H16" s="103"/>
      <c r="I16" s="103" t="s">
        <v>59</v>
      </c>
    </row>
    <row r="17" spans="1:14" ht="12" customHeight="1">
      <c r="A17" s="52"/>
      <c r="B17" s="52" t="s">
        <v>63</v>
      </c>
      <c r="C17" s="53"/>
      <c r="D17" s="54"/>
      <c r="E17" s="54"/>
      <c r="F17" s="104"/>
      <c r="G17" s="53">
        <f>338355.15+158440.85</f>
        <v>496796</v>
      </c>
      <c r="H17" s="104"/>
      <c r="I17" s="104"/>
    </row>
    <row r="18" spans="1:14" ht="12" customHeight="1">
      <c r="A18" s="59" t="s">
        <v>64</v>
      </c>
      <c r="B18" s="60"/>
      <c r="C18" s="61"/>
      <c r="D18" s="62"/>
      <c r="E18" s="62"/>
      <c r="F18" s="63"/>
      <c r="G18" s="61"/>
      <c r="H18" s="63"/>
      <c r="I18" s="64"/>
    </row>
    <row r="19" spans="1:14" ht="12.75" customHeight="1">
      <c r="A19" s="47" t="s">
        <v>65</v>
      </c>
      <c r="B19" s="47" t="s">
        <v>66</v>
      </c>
      <c r="C19" s="48">
        <v>838925.46</v>
      </c>
      <c r="D19" s="49"/>
      <c r="E19" s="49"/>
      <c r="F19" s="57">
        <v>1</v>
      </c>
      <c r="G19" s="48">
        <v>838925.46</v>
      </c>
      <c r="H19" s="103"/>
      <c r="I19" s="75" t="s">
        <v>59</v>
      </c>
    </row>
    <row r="20" spans="1:14" ht="12.75" customHeight="1">
      <c r="A20" s="47" t="s">
        <v>65</v>
      </c>
      <c r="B20" s="47" t="s">
        <v>68</v>
      </c>
      <c r="C20" s="48">
        <v>838925.46</v>
      </c>
      <c r="D20" s="50"/>
      <c r="E20" s="49"/>
      <c r="F20" s="51">
        <v>0.81859999999999999</v>
      </c>
      <c r="G20" s="48">
        <f>214268.14+101275.28+140877.06+230403.48+152101.5</f>
        <v>838925.46000000008</v>
      </c>
      <c r="H20" s="103"/>
      <c r="I20" s="103" t="s">
        <v>59</v>
      </c>
    </row>
    <row r="21" spans="1:14" ht="12" customHeight="1">
      <c r="A21" s="65" t="s">
        <v>69</v>
      </c>
      <c r="B21" s="66"/>
      <c r="C21" s="67"/>
      <c r="D21" s="68"/>
      <c r="E21" s="68"/>
      <c r="F21" s="69"/>
      <c r="G21" s="67"/>
      <c r="H21" s="69"/>
      <c r="I21" s="70"/>
    </row>
    <row r="22" spans="1:14" ht="12.75" customHeight="1">
      <c r="A22" s="71" t="s">
        <v>70</v>
      </c>
      <c r="B22" s="71" t="s">
        <v>71</v>
      </c>
      <c r="C22" s="72">
        <v>2990877.14</v>
      </c>
      <c r="D22" s="73">
        <v>43976</v>
      </c>
      <c r="E22" s="73">
        <v>44022</v>
      </c>
      <c r="F22" s="74">
        <v>1</v>
      </c>
      <c r="G22" s="72">
        <f>448631.57+1654909.02+150446.27+401319.01+36483.55+299087.72</f>
        <v>2990877.1399999997</v>
      </c>
      <c r="H22" s="75"/>
      <c r="I22" s="75" t="s">
        <v>59</v>
      </c>
    </row>
    <row r="23" spans="1:14" ht="12.75" customHeight="1">
      <c r="A23" s="52" t="s">
        <v>70</v>
      </c>
      <c r="B23" s="71" t="s">
        <v>72</v>
      </c>
      <c r="C23" s="72">
        <v>2994877.14</v>
      </c>
      <c r="D23" s="73">
        <v>43983</v>
      </c>
      <c r="E23" s="73">
        <v>44028</v>
      </c>
      <c r="F23" s="74">
        <v>1</v>
      </c>
      <c r="G23" s="72">
        <f>449231.57+1460348.78+132758.98+598629.25+38872.03+15548.81+299487.72</f>
        <v>2994877.1399999997</v>
      </c>
      <c r="H23" s="75"/>
      <c r="I23" s="75" t="s">
        <v>59</v>
      </c>
    </row>
    <row r="24" spans="1:14" ht="12.75" customHeight="1">
      <c r="A24" s="71" t="s">
        <v>70</v>
      </c>
      <c r="B24" s="71" t="s">
        <v>73</v>
      </c>
      <c r="C24" s="72">
        <v>4971181.5</v>
      </c>
      <c r="D24" s="73">
        <v>44063</v>
      </c>
      <c r="E24" s="73">
        <v>44124</v>
      </c>
      <c r="F24" s="74">
        <v>1</v>
      </c>
      <c r="G24" s="76">
        <f>745677.23+3421028.69+294351+245217.66+16347.84+248559.08</f>
        <v>4971181.5</v>
      </c>
      <c r="H24" s="75"/>
      <c r="I24" s="75" t="s">
        <v>59</v>
      </c>
    </row>
    <row r="25" spans="1:14" ht="12" customHeight="1">
      <c r="A25" s="77" t="s">
        <v>74</v>
      </c>
      <c r="B25" s="71"/>
      <c r="C25" s="72"/>
      <c r="D25" s="73"/>
      <c r="E25" s="73"/>
      <c r="F25" s="75"/>
      <c r="G25" s="76"/>
      <c r="H25" s="75"/>
      <c r="I25" s="75"/>
    </row>
    <row r="26" spans="1:14" ht="12.75" customHeight="1">
      <c r="A26" s="47" t="s">
        <v>75</v>
      </c>
      <c r="B26" s="47" t="s">
        <v>76</v>
      </c>
      <c r="C26" s="78">
        <v>11561022.220000001</v>
      </c>
      <c r="D26" s="49">
        <v>44130</v>
      </c>
      <c r="E26" s="49">
        <v>44454</v>
      </c>
      <c r="F26" s="57">
        <v>1</v>
      </c>
      <c r="G26" s="79">
        <f>1734153.33+1531628.95+119450.13+1027325.85+85829.93+1176813.48+95795.77+1084576.22+78085.59+867362.83+69385.22+1371739.93+45396.75+113491.88+659080.37+49719.21+371724.94+36342.68+436001.3+29066.76</f>
        <v>10982971.119999999</v>
      </c>
      <c r="H26" s="103"/>
      <c r="I26" s="103"/>
    </row>
    <row r="27" spans="1:14" ht="12" customHeight="1">
      <c r="A27" s="80"/>
      <c r="B27" s="80"/>
      <c r="C27" s="78"/>
      <c r="D27" s="81"/>
      <c r="E27" s="81"/>
      <c r="F27" s="82" t="s">
        <v>77</v>
      </c>
      <c r="G27" s="79">
        <v>578051.11</v>
      </c>
      <c r="H27" s="83"/>
      <c r="I27" s="83" t="s">
        <v>59</v>
      </c>
    </row>
    <row r="28" spans="1:14" ht="12" customHeight="1">
      <c r="A28" s="65" t="s">
        <v>78</v>
      </c>
      <c r="B28" s="66"/>
      <c r="C28" s="67"/>
      <c r="D28" s="68"/>
      <c r="E28" s="68"/>
      <c r="F28" s="69"/>
      <c r="G28" s="67"/>
      <c r="H28" s="69"/>
      <c r="I28" s="70"/>
    </row>
    <row r="29" spans="1:14" ht="12.75" customHeight="1">
      <c r="A29" s="47" t="s">
        <v>79</v>
      </c>
      <c r="B29" s="47" t="s">
        <v>80</v>
      </c>
      <c r="C29" s="48">
        <v>6510386.5999999996</v>
      </c>
      <c r="D29" s="49">
        <v>44173</v>
      </c>
      <c r="E29" s="49">
        <v>44294</v>
      </c>
      <c r="F29" s="57">
        <v>1</v>
      </c>
      <c r="G29" s="48">
        <f>976557.99+2043221.3+162256.3+871504.62+67865.88+820871.64+26486.29+66215.74+1065812.57+84074.94</f>
        <v>6184867.2700000005</v>
      </c>
      <c r="H29" s="103"/>
      <c r="I29" s="103" t="s">
        <v>59</v>
      </c>
    </row>
    <row r="30" spans="1:14" ht="12" customHeight="1">
      <c r="A30" s="52" t="s">
        <v>81</v>
      </c>
      <c r="B30" s="52"/>
      <c r="C30" s="53"/>
      <c r="D30" s="84"/>
      <c r="E30" s="84"/>
      <c r="F30" s="56" t="s">
        <v>77</v>
      </c>
      <c r="G30" s="53">
        <v>325519.33</v>
      </c>
      <c r="H30" s="104"/>
      <c r="I30" s="104"/>
    </row>
    <row r="31" spans="1:14" ht="12" customHeight="1">
      <c r="A31" s="77" t="s">
        <v>82</v>
      </c>
      <c r="B31" s="71"/>
      <c r="C31" s="72"/>
      <c r="D31" s="73"/>
      <c r="E31" s="73"/>
      <c r="F31" s="75"/>
      <c r="G31" s="72"/>
      <c r="H31" s="75"/>
      <c r="I31" s="75"/>
      <c r="K31" s="110" t="s">
        <v>107</v>
      </c>
      <c r="L31" s="110" t="s">
        <v>108</v>
      </c>
      <c r="M31" s="110" t="s">
        <v>109</v>
      </c>
      <c r="N31" s="110"/>
    </row>
    <row r="32" spans="1:14" ht="12.75" customHeight="1">
      <c r="A32" s="71" t="s">
        <v>83</v>
      </c>
      <c r="B32" s="71" t="s">
        <v>84</v>
      </c>
      <c r="C32" s="72">
        <v>3999189.93</v>
      </c>
      <c r="D32" s="85">
        <v>44631</v>
      </c>
      <c r="E32" s="85">
        <v>45078</v>
      </c>
      <c r="F32" s="74">
        <v>1</v>
      </c>
      <c r="G32" s="72">
        <v>3999189.93</v>
      </c>
      <c r="H32" s="75"/>
      <c r="I32" s="75" t="s">
        <v>59</v>
      </c>
      <c r="J32" s="111"/>
      <c r="K32" s="108">
        <v>1137457.22</v>
      </c>
      <c r="L32" s="108">
        <v>1814937.54</v>
      </c>
      <c r="M32" s="108">
        <v>1996454.23</v>
      </c>
    </row>
    <row r="33" spans="1:14" ht="12.75" customHeight="1">
      <c r="A33" s="47" t="s">
        <v>83</v>
      </c>
      <c r="B33" s="47" t="s">
        <v>85</v>
      </c>
      <c r="C33" s="48">
        <v>3999189.93</v>
      </c>
      <c r="D33" s="87">
        <v>44631</v>
      </c>
      <c r="E33" s="87">
        <v>45078</v>
      </c>
      <c r="F33" s="57">
        <v>1</v>
      </c>
      <c r="G33" s="48">
        <f>1938401.59+1384193.24+676595.1-199959.5</f>
        <v>3799230.43</v>
      </c>
      <c r="H33" s="103"/>
      <c r="I33" s="103" t="s">
        <v>59</v>
      </c>
      <c r="J33" s="111"/>
      <c r="K33" s="108">
        <v>719864.25</v>
      </c>
      <c r="L33" s="108">
        <v>1721403.55</v>
      </c>
      <c r="M33" s="108">
        <v>1203175.18</v>
      </c>
    </row>
    <row r="34" spans="1:14" ht="12" customHeight="1">
      <c r="A34" s="52"/>
      <c r="B34" s="52"/>
      <c r="C34" s="53"/>
      <c r="D34" s="84"/>
      <c r="E34" s="84"/>
      <c r="F34" s="56" t="s">
        <v>77</v>
      </c>
      <c r="G34" s="53">
        <v>199959.5</v>
      </c>
      <c r="H34" s="104"/>
      <c r="I34" s="104"/>
      <c r="J34" s="111"/>
      <c r="K34" s="108">
        <v>887273.68</v>
      </c>
      <c r="L34" s="108">
        <v>0</v>
      </c>
      <c r="M34" s="108">
        <v>381918.5</v>
      </c>
    </row>
    <row r="35" spans="1:14" ht="13.5" customHeight="1">
      <c r="A35" s="71" t="s">
        <v>83</v>
      </c>
      <c r="B35" s="71" t="s">
        <v>86</v>
      </c>
      <c r="C35" s="72">
        <v>3997319.25</v>
      </c>
      <c r="D35" s="85">
        <v>44631</v>
      </c>
      <c r="E35" s="85">
        <v>45140</v>
      </c>
      <c r="F35" s="86">
        <v>0.89600000000000002</v>
      </c>
      <c r="G35" s="72">
        <v>3581547.91</v>
      </c>
      <c r="H35" s="75"/>
      <c r="I35" s="75" t="s">
        <v>67</v>
      </c>
      <c r="J35" s="111"/>
      <c r="K35" s="108">
        <v>263663.32</v>
      </c>
      <c r="L35" s="108">
        <v>0</v>
      </c>
      <c r="M35" s="108">
        <v>0</v>
      </c>
    </row>
    <row r="36" spans="1:14" ht="14.25" customHeight="1">
      <c r="A36" s="71" t="s">
        <v>83</v>
      </c>
      <c r="B36" s="71" t="s">
        <v>87</v>
      </c>
      <c r="C36" s="72">
        <v>3997319.25</v>
      </c>
      <c r="D36" s="85">
        <v>44631</v>
      </c>
      <c r="E36" s="85">
        <v>45140</v>
      </c>
      <c r="F36" s="86">
        <v>0.88470000000000004</v>
      </c>
      <c r="G36" s="72">
        <f>1814937.54+1721403.55</f>
        <v>3536341.09</v>
      </c>
      <c r="H36" s="75"/>
      <c r="I36" s="75" t="s">
        <v>67</v>
      </c>
      <c r="J36" s="111"/>
      <c r="K36" s="109">
        <v>328136.44</v>
      </c>
      <c r="L36" s="109">
        <v>0</v>
      </c>
      <c r="M36" s="109">
        <v>0</v>
      </c>
    </row>
    <row r="37" spans="1:14" ht="12.75" customHeight="1">
      <c r="A37" s="71" t="s">
        <v>88</v>
      </c>
      <c r="B37" s="71" t="s">
        <v>89</v>
      </c>
      <c r="C37" s="72">
        <v>3994376.56</v>
      </c>
      <c r="D37" s="88" t="s">
        <v>90</v>
      </c>
      <c r="E37" s="88" t="s">
        <v>91</v>
      </c>
      <c r="F37" s="86">
        <v>0.83540000000000003</v>
      </c>
      <c r="G37" s="72">
        <v>3336394.91</v>
      </c>
      <c r="H37" s="75"/>
      <c r="I37" s="75" t="s">
        <v>67</v>
      </c>
      <c r="K37" s="110">
        <f>SUM(K32:K36)</f>
        <v>3336394.9099999997</v>
      </c>
      <c r="L37" s="110">
        <f>SUM(L32:L36)</f>
        <v>3536341.09</v>
      </c>
      <c r="M37" s="110">
        <f>SUM(M32:M36)</f>
        <v>3581547.91</v>
      </c>
      <c r="N37" s="110"/>
    </row>
    <row r="38" spans="1:14" ht="10.5" customHeight="1">
      <c r="A38" s="89"/>
      <c r="B38" s="90"/>
      <c r="C38" s="105"/>
      <c r="D38" s="106"/>
      <c r="E38" s="106"/>
      <c r="F38" s="93"/>
      <c r="G38" s="105"/>
      <c r="H38" s="95"/>
      <c r="I38" s="96"/>
    </row>
    <row r="39" spans="1:14" ht="12" customHeight="1">
      <c r="A39" s="77" t="s">
        <v>106</v>
      </c>
      <c r="B39" s="71"/>
      <c r="C39" s="72"/>
      <c r="D39" s="73"/>
      <c r="E39" s="73"/>
      <c r="F39" s="75"/>
      <c r="G39" s="72"/>
      <c r="H39" s="75"/>
      <c r="I39" s="75"/>
    </row>
    <row r="40" spans="1:14" ht="13.5" customHeight="1">
      <c r="A40" s="71" t="s">
        <v>83</v>
      </c>
      <c r="B40" s="71" t="s">
        <v>100</v>
      </c>
      <c r="C40" s="72">
        <v>6595170.2599999998</v>
      </c>
      <c r="D40" s="85"/>
      <c r="E40" s="85"/>
      <c r="F40" s="107">
        <v>0.33529999999999999</v>
      </c>
      <c r="G40" s="72">
        <v>2211318.7000000002</v>
      </c>
      <c r="H40" s="75"/>
      <c r="I40" s="75" t="s">
        <v>67</v>
      </c>
      <c r="K40" s="110" t="s">
        <v>110</v>
      </c>
      <c r="L40" s="110" t="s">
        <v>111</v>
      </c>
      <c r="M40" s="112" t="s">
        <v>112</v>
      </c>
      <c r="N40" s="112" t="s">
        <v>113</v>
      </c>
    </row>
    <row r="41" spans="1:14" ht="13.5" customHeight="1">
      <c r="A41" s="47" t="s">
        <v>114</v>
      </c>
      <c r="B41" s="47" t="s">
        <v>101</v>
      </c>
      <c r="C41" s="48">
        <v>6596115.0599999996</v>
      </c>
      <c r="D41" s="87"/>
      <c r="E41" s="87"/>
      <c r="F41" s="51">
        <v>0.50339999999999996</v>
      </c>
      <c r="G41" s="48">
        <v>3320299.89</v>
      </c>
      <c r="H41" s="103"/>
      <c r="I41" s="103" t="s">
        <v>67</v>
      </c>
      <c r="J41" s="111"/>
      <c r="K41" s="108">
        <v>2211318.7000000002</v>
      </c>
      <c r="L41" s="108">
        <v>3320299.89</v>
      </c>
      <c r="M41" s="108">
        <v>473291.62</v>
      </c>
      <c r="N41" s="108">
        <v>515317.76000000001</v>
      </c>
    </row>
    <row r="42" spans="1:14" ht="13.5" customHeight="1">
      <c r="A42" s="71" t="s">
        <v>83</v>
      </c>
      <c r="B42" s="71" t="s">
        <v>102</v>
      </c>
      <c r="C42" s="72">
        <v>3155277.48</v>
      </c>
      <c r="D42" s="85"/>
      <c r="E42" s="85"/>
      <c r="F42" s="51" t="s">
        <v>103</v>
      </c>
      <c r="G42" s="72">
        <v>473291.62</v>
      </c>
      <c r="H42" s="75"/>
      <c r="I42" s="75" t="s">
        <v>67</v>
      </c>
      <c r="J42" s="111"/>
    </row>
    <row r="43" spans="1:14" ht="13.5" customHeight="1">
      <c r="A43" s="71" t="s">
        <v>83</v>
      </c>
      <c r="B43" s="71" t="s">
        <v>104</v>
      </c>
      <c r="C43" s="72">
        <v>3435451.74</v>
      </c>
      <c r="D43" s="85"/>
      <c r="E43" s="85"/>
      <c r="F43" s="51" t="s">
        <v>105</v>
      </c>
      <c r="G43" s="72">
        <v>515317.76000000001</v>
      </c>
      <c r="H43" s="75"/>
      <c r="I43" s="75" t="s">
        <v>67</v>
      </c>
      <c r="J43" s="111"/>
    </row>
    <row r="44" spans="1:14" ht="10.5" customHeight="1">
      <c r="A44" s="89"/>
      <c r="B44" s="90"/>
      <c r="C44" s="105"/>
      <c r="D44" s="113"/>
      <c r="E44" s="113"/>
      <c r="F44" s="93"/>
      <c r="G44" s="105"/>
      <c r="H44" s="95"/>
      <c r="I44" s="96"/>
      <c r="J44" s="111"/>
      <c r="K44" s="110">
        <f>SUM(K41:K43)</f>
        <v>2211318.7000000002</v>
      </c>
      <c r="L44" s="110">
        <f>SUM(L41:L43)</f>
        <v>3320299.89</v>
      </c>
      <c r="M44" s="110">
        <f>SUM(M41:M43)</f>
        <v>473291.62</v>
      </c>
      <c r="N44" s="110">
        <f>SUM(N41:N43)</f>
        <v>515317.76000000001</v>
      </c>
    </row>
    <row r="45" spans="1:14" ht="12" customHeight="1">
      <c r="A45" s="77" t="s">
        <v>115</v>
      </c>
      <c r="B45" s="71"/>
      <c r="C45" s="72"/>
      <c r="D45" s="73"/>
      <c r="E45" s="73"/>
      <c r="F45" s="75"/>
      <c r="G45" s="72"/>
      <c r="H45" s="75"/>
      <c r="I45" s="75"/>
      <c r="J45" s="111"/>
    </row>
    <row r="46" spans="1:14" ht="13.5" customHeight="1">
      <c r="A46" s="47" t="s">
        <v>116</v>
      </c>
      <c r="B46" s="114" t="s">
        <v>117</v>
      </c>
      <c r="C46" s="48">
        <v>9997510.5899999999</v>
      </c>
      <c r="D46" s="85"/>
      <c r="E46" s="85"/>
      <c r="F46" s="86" t="s">
        <v>120</v>
      </c>
      <c r="G46" s="72">
        <v>1499626.59</v>
      </c>
      <c r="H46" s="75"/>
      <c r="I46" s="75" t="s">
        <v>67</v>
      </c>
      <c r="K46" s="110" t="s">
        <v>119</v>
      </c>
    </row>
    <row r="47" spans="1:14" ht="12" customHeight="1">
      <c r="A47" s="117" t="s">
        <v>118</v>
      </c>
      <c r="B47" s="115"/>
      <c r="C47" s="118"/>
      <c r="D47" s="87"/>
      <c r="E47" s="87"/>
      <c r="F47" s="51"/>
      <c r="G47" s="48"/>
      <c r="H47" s="119"/>
      <c r="I47" s="119"/>
      <c r="J47" s="111"/>
      <c r="K47" s="72">
        <v>1499626.59</v>
      </c>
    </row>
    <row r="48" spans="1:14" ht="4.5" customHeight="1">
      <c r="A48" s="80"/>
      <c r="B48" s="115"/>
      <c r="C48" s="122"/>
      <c r="D48" s="98"/>
      <c r="E48" s="124"/>
      <c r="F48" s="124"/>
      <c r="G48" s="82"/>
      <c r="H48" s="118"/>
      <c r="I48" s="125"/>
      <c r="J48" s="111"/>
    </row>
    <row r="49" spans="1:14" ht="6" customHeight="1">
      <c r="A49" s="52"/>
      <c r="B49" s="116"/>
      <c r="C49" s="53"/>
      <c r="D49" s="123"/>
      <c r="E49" s="123"/>
      <c r="F49" s="56"/>
      <c r="G49" s="53"/>
      <c r="H49" s="120"/>
      <c r="I49" s="120"/>
      <c r="J49" s="111"/>
    </row>
    <row r="50" spans="1:14" ht="6.75" customHeight="1">
      <c r="A50" s="89"/>
      <c r="B50" s="90"/>
      <c r="C50" s="91"/>
      <c r="D50" s="92"/>
      <c r="E50" s="92"/>
      <c r="F50" s="93"/>
      <c r="G50" s="94"/>
      <c r="H50" s="95"/>
      <c r="I50" s="96"/>
      <c r="J50" s="111"/>
      <c r="L50" s="109"/>
      <c r="M50" s="109"/>
    </row>
    <row r="51" spans="1:14">
      <c r="A51" s="139" t="s">
        <v>17</v>
      </c>
      <c r="B51" s="140"/>
      <c r="C51" s="140"/>
      <c r="D51" s="140"/>
      <c r="E51" s="140"/>
      <c r="F51" s="140"/>
      <c r="G51" s="140"/>
      <c r="H51" s="140"/>
      <c r="I51" s="141"/>
      <c r="J51" s="111"/>
      <c r="K51" s="110">
        <f>SUM(K48:K50)</f>
        <v>0</v>
      </c>
      <c r="L51" s="110"/>
      <c r="M51" s="110"/>
      <c r="N51" s="110"/>
    </row>
    <row r="52" spans="1:14" ht="8.25" customHeight="1">
      <c r="A52" s="97"/>
      <c r="B52" s="98"/>
      <c r="C52" s="98"/>
      <c r="D52" s="98"/>
      <c r="E52" s="98"/>
      <c r="F52" s="98"/>
      <c r="G52" s="98"/>
      <c r="H52" s="98"/>
      <c r="I52" s="99"/>
    </row>
    <row r="53" spans="1:14" ht="11.25" customHeight="1">
      <c r="A53" s="97" t="s">
        <v>121</v>
      </c>
      <c r="B53" s="98"/>
      <c r="C53" s="98"/>
      <c r="D53" s="98" t="s">
        <v>122</v>
      </c>
      <c r="E53" s="98"/>
      <c r="F53" s="98"/>
      <c r="G53" s="98" t="s">
        <v>123</v>
      </c>
      <c r="H53" s="98"/>
      <c r="I53" s="99"/>
    </row>
    <row r="54" spans="1:14">
      <c r="A54" s="142" t="s">
        <v>93</v>
      </c>
      <c r="B54" s="142"/>
      <c r="C54" s="142" t="s">
        <v>94</v>
      </c>
      <c r="D54" s="142"/>
      <c r="E54" s="142"/>
      <c r="F54" s="143" t="s">
        <v>92</v>
      </c>
      <c r="G54" s="143"/>
      <c r="H54" s="143"/>
      <c r="I54" s="99"/>
    </row>
    <row r="55" spans="1:14">
      <c r="A55" s="135" t="s">
        <v>98</v>
      </c>
      <c r="B55" s="136"/>
      <c r="C55" s="136" t="s">
        <v>99</v>
      </c>
      <c r="D55" s="136"/>
      <c r="E55" s="136"/>
      <c r="F55" s="136" t="s">
        <v>18</v>
      </c>
      <c r="G55" s="136"/>
      <c r="H55" s="136"/>
      <c r="I55" s="100"/>
    </row>
  </sheetData>
  <mergeCells count="17">
    <mergeCell ref="A55:B55"/>
    <mergeCell ref="C55:E55"/>
    <mergeCell ref="F55:H55"/>
    <mergeCell ref="I14:I15"/>
    <mergeCell ref="A51:I51"/>
    <mergeCell ref="A54:B54"/>
    <mergeCell ref="C54:E54"/>
    <mergeCell ref="F54:H54"/>
    <mergeCell ref="A3:I3"/>
    <mergeCell ref="A9:A10"/>
    <mergeCell ref="B9:B10"/>
    <mergeCell ref="C9:C10"/>
    <mergeCell ref="D9:D10"/>
    <mergeCell ref="E9:E10"/>
    <mergeCell ref="F9:G9"/>
    <mergeCell ref="H9:H10"/>
    <mergeCell ref="I9:I10"/>
  </mergeCells>
  <pageMargins left="0.7" right="0.7" top="0.5" bottom="0.75" header="0.3" footer="0.3"/>
  <pageSetup paperSize="5" scale="85" fitToWidth="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0"/>
  <sheetViews>
    <sheetView zoomScale="70" zoomScaleNormal="70" workbookViewId="0">
      <selection activeCell="C36" sqref="C36"/>
    </sheetView>
  </sheetViews>
  <sheetFormatPr defaultRowHeight="15"/>
  <cols>
    <col min="1" max="1" width="19.7109375" style="10" customWidth="1"/>
    <col min="2" max="12" width="17.7109375" style="10" customWidth="1"/>
    <col min="13" max="13" width="8.85546875" style="10" customWidth="1"/>
  </cols>
  <sheetData>
    <row r="2" spans="1:12">
      <c r="A2" s="145" t="s">
        <v>19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>
      <c r="A4" s="4" t="s">
        <v>2</v>
      </c>
      <c r="B4" s="4"/>
      <c r="C4" s="12"/>
      <c r="D4" s="4" t="s">
        <v>3</v>
      </c>
      <c r="E4" s="12"/>
    </row>
    <row r="5" spans="1:12">
      <c r="A5" s="8" t="s">
        <v>4</v>
      </c>
      <c r="B5" s="5"/>
      <c r="C5" s="13"/>
      <c r="D5" s="6" t="s">
        <v>5</v>
      </c>
      <c r="E5" s="13"/>
    </row>
    <row r="6" spans="1:12">
      <c r="A6" s="8" t="s">
        <v>6</v>
      </c>
      <c r="D6" s="8" t="s">
        <v>20</v>
      </c>
    </row>
    <row r="7" spans="1:1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1"/>
      <c r="B8" s="1"/>
      <c r="D8" s="1"/>
      <c r="E8" s="1"/>
      <c r="F8" s="26"/>
      <c r="G8" s="26"/>
      <c r="H8" s="144" t="s">
        <v>21</v>
      </c>
      <c r="I8" s="144"/>
      <c r="J8" s="144"/>
      <c r="L8" s="26"/>
    </row>
    <row r="9" spans="1:12" ht="86.45" customHeight="1">
      <c r="A9" s="2" t="s">
        <v>22</v>
      </c>
      <c r="B9" s="27" t="s">
        <v>23</v>
      </c>
      <c r="C9" s="3" t="s">
        <v>24</v>
      </c>
      <c r="D9" s="3" t="s">
        <v>25</v>
      </c>
      <c r="E9" s="3" t="s">
        <v>26</v>
      </c>
      <c r="F9" s="3" t="s">
        <v>27</v>
      </c>
      <c r="G9" s="3" t="s">
        <v>28</v>
      </c>
      <c r="H9" s="9" t="s">
        <v>29</v>
      </c>
      <c r="I9" s="9" t="s">
        <v>30</v>
      </c>
      <c r="J9" s="9" t="s">
        <v>31</v>
      </c>
      <c r="K9" s="28" t="s">
        <v>32</v>
      </c>
      <c r="L9" s="9" t="s">
        <v>33</v>
      </c>
    </row>
    <row r="10" spans="1:12">
      <c r="A10" s="17"/>
      <c r="B10" s="18"/>
      <c r="C10" s="19"/>
      <c r="D10" s="16"/>
      <c r="E10" s="16"/>
      <c r="F10" s="16"/>
      <c r="G10" s="16"/>
      <c r="H10" s="16"/>
      <c r="I10" s="16"/>
      <c r="J10" s="16"/>
      <c r="K10" s="16"/>
      <c r="L10" s="16"/>
    </row>
    <row r="11" spans="1:12">
      <c r="A11" s="17"/>
      <c r="B11" s="18"/>
      <c r="C11" s="19"/>
      <c r="D11" s="16"/>
      <c r="E11" s="16"/>
      <c r="F11" s="16"/>
      <c r="G11" s="16"/>
      <c r="H11" s="16"/>
      <c r="I11" s="16"/>
      <c r="J11" s="16"/>
      <c r="K11" s="16"/>
      <c r="L11" s="16"/>
    </row>
    <row r="12" spans="1:12">
      <c r="A12" s="17"/>
      <c r="B12" s="18"/>
      <c r="C12" s="19"/>
      <c r="D12" s="16"/>
      <c r="E12" s="16"/>
      <c r="F12" s="16"/>
      <c r="G12" s="16"/>
      <c r="H12" s="16"/>
      <c r="I12" s="16"/>
      <c r="J12" s="16"/>
      <c r="K12" s="16"/>
      <c r="L12" s="16"/>
    </row>
    <row r="13" spans="1:12">
      <c r="A13" s="17"/>
      <c r="B13" s="18"/>
      <c r="C13" s="19"/>
      <c r="D13" s="16"/>
      <c r="E13" s="16"/>
      <c r="F13" s="16"/>
      <c r="G13" s="16"/>
      <c r="H13" s="16"/>
      <c r="I13" s="16"/>
      <c r="J13" s="16"/>
      <c r="K13" s="16"/>
      <c r="L13" s="16"/>
    </row>
    <row r="14" spans="1:12">
      <c r="A14" s="17"/>
      <c r="B14" s="18"/>
      <c r="C14" s="19"/>
      <c r="D14" s="16"/>
      <c r="E14" s="16"/>
      <c r="F14" s="16"/>
      <c r="G14" s="16"/>
      <c r="H14" s="16"/>
      <c r="I14" s="16"/>
      <c r="J14" s="16"/>
      <c r="K14" s="16"/>
      <c r="L14" s="16"/>
    </row>
    <row r="15" spans="1:12">
      <c r="A15" s="17"/>
      <c r="B15" s="18"/>
      <c r="C15" s="19"/>
      <c r="D15" s="16"/>
      <c r="E15" s="16"/>
      <c r="F15" s="16"/>
      <c r="G15" s="16"/>
      <c r="H15" s="16"/>
      <c r="I15" s="16"/>
      <c r="J15" s="16"/>
      <c r="K15" s="16"/>
      <c r="L15" s="16"/>
    </row>
    <row r="16" spans="1:12">
      <c r="A16" s="17"/>
      <c r="B16" s="18"/>
      <c r="C16" s="19"/>
      <c r="D16" s="16"/>
      <c r="E16" s="16"/>
      <c r="F16" s="16"/>
      <c r="G16" s="16"/>
      <c r="H16" s="16"/>
      <c r="I16" s="16"/>
      <c r="J16" s="16"/>
      <c r="K16" s="16"/>
      <c r="L16" s="16"/>
    </row>
    <row r="17" spans="1:12">
      <c r="A17" s="17"/>
      <c r="B17" s="18"/>
      <c r="C17" s="19"/>
      <c r="D17" s="16"/>
      <c r="E17" s="16"/>
      <c r="F17" s="16"/>
      <c r="G17" s="16"/>
      <c r="H17" s="16"/>
      <c r="I17" s="16"/>
      <c r="J17" s="16"/>
      <c r="K17" s="16"/>
      <c r="L17" s="16"/>
    </row>
    <row r="18" spans="1:12">
      <c r="A18" s="17"/>
      <c r="B18" s="16"/>
      <c r="C18" s="19"/>
      <c r="D18" s="16"/>
      <c r="E18" s="16"/>
      <c r="F18" s="16"/>
      <c r="G18" s="16"/>
      <c r="H18" s="16"/>
      <c r="I18" s="16"/>
      <c r="J18" s="16"/>
      <c r="K18" s="16"/>
      <c r="L18" s="16"/>
    </row>
    <row r="19" spans="1:12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/>
    </row>
    <row r="20" spans="1:12">
      <c r="A20" s="10" t="s">
        <v>34</v>
      </c>
      <c r="F20" s="10" t="s">
        <v>35</v>
      </c>
      <c r="L20" s="23"/>
    </row>
    <row r="21" spans="1:12">
      <c r="L21" s="23"/>
    </row>
    <row r="22" spans="1:12">
      <c r="A22" s="10" t="s">
        <v>36</v>
      </c>
      <c r="F22" s="15"/>
      <c r="G22" s="15"/>
      <c r="H22" s="15"/>
      <c r="L22" s="23"/>
    </row>
    <row r="23" spans="1:12">
      <c r="A23" s="15"/>
      <c r="B23" s="15"/>
      <c r="C23" s="15"/>
      <c r="F23" s="10" t="s">
        <v>18</v>
      </c>
      <c r="L23" s="23"/>
    </row>
    <row r="24" spans="1:12">
      <c r="A24" s="10" t="s">
        <v>37</v>
      </c>
      <c r="L24" s="23"/>
    </row>
    <row r="25" spans="1:12">
      <c r="L25" s="23"/>
    </row>
    <row r="26" spans="1:12">
      <c r="A26" s="15"/>
      <c r="B26" s="15"/>
      <c r="C26" s="15"/>
      <c r="L26" s="23"/>
    </row>
    <row r="27" spans="1:12">
      <c r="A27" s="10" t="s">
        <v>38</v>
      </c>
      <c r="L27" s="23"/>
    </row>
    <row r="28" spans="1:12">
      <c r="L28" s="23"/>
    </row>
    <row r="29" spans="1:12">
      <c r="A29" s="15"/>
      <c r="B29" s="15"/>
      <c r="C29" s="15"/>
      <c r="L29" s="23"/>
    </row>
    <row r="30" spans="1:12">
      <c r="A30" s="10" t="s">
        <v>39</v>
      </c>
      <c r="L30" s="23"/>
    </row>
    <row r="31" spans="1:12">
      <c r="L31" s="23"/>
    </row>
    <row r="32" spans="1:12">
      <c r="L32" s="23"/>
    </row>
    <row r="33" spans="1:12">
      <c r="A33" s="24" t="s">
        <v>40</v>
      </c>
      <c r="L33" s="23"/>
    </row>
    <row r="34" spans="1:12">
      <c r="A34" s="10">
        <v>1</v>
      </c>
      <c r="B34" s="10" t="s">
        <v>41</v>
      </c>
      <c r="L34" s="23"/>
    </row>
    <row r="35" spans="1:12">
      <c r="B35" s="10" t="s">
        <v>42</v>
      </c>
      <c r="L35" s="23"/>
    </row>
    <row r="36" spans="1:12">
      <c r="A36" s="10">
        <v>2</v>
      </c>
      <c r="B36" s="10" t="s">
        <v>43</v>
      </c>
      <c r="L36" s="23"/>
    </row>
    <row r="37" spans="1:12">
      <c r="A37" s="10">
        <v>3</v>
      </c>
      <c r="B37" s="10" t="s">
        <v>44</v>
      </c>
      <c r="L37" s="23"/>
    </row>
    <row r="38" spans="1:12">
      <c r="A38" s="10">
        <v>4</v>
      </c>
      <c r="B38" s="10" t="s">
        <v>45</v>
      </c>
      <c r="L38" s="23"/>
    </row>
    <row r="39" spans="1:12">
      <c r="B39" s="10" t="s">
        <v>46</v>
      </c>
      <c r="L39" s="23"/>
    </row>
    <row r="40" spans="1:12">
      <c r="A40" s="15">
        <v>5</v>
      </c>
      <c r="B40" s="15" t="s">
        <v>47</v>
      </c>
      <c r="C40" s="15"/>
      <c r="D40" s="15"/>
      <c r="E40" s="15"/>
      <c r="F40" s="15"/>
      <c r="G40" s="15"/>
      <c r="H40" s="15"/>
      <c r="I40" s="15"/>
      <c r="J40" s="15"/>
      <c r="K40" s="15"/>
      <c r="L40" s="25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H8:J8"/>
    <mergeCell ref="A2:L2"/>
  </mergeCells>
  <pageMargins left="0.5" right="0.5" top="0.5" bottom="0.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C36" sqref="C36"/>
    </sheetView>
  </sheetViews>
  <sheetFormatPr defaultRowHeight="15"/>
  <sheetData>
    <row r="1" spans="1:1" ht="23.45" customHeight="1">
      <c r="A1" s="7" t="s">
        <v>48</v>
      </c>
    </row>
    <row r="3" spans="1:1">
      <c r="A3" t="s">
        <v>49</v>
      </c>
    </row>
    <row r="5" spans="1:1">
      <c r="A5" t="s">
        <v>50</v>
      </c>
    </row>
    <row r="6" spans="1:1">
      <c r="A6" s="8" t="s">
        <v>51</v>
      </c>
    </row>
    <row r="9" spans="1:1">
      <c r="A9" t="s">
        <v>52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3rd qtr</vt:lpstr>
      <vt:lpstr>Form 6b - TFU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MB-Office</cp:lastModifiedBy>
  <cp:lastPrinted>2023-12-11T03:48:43Z</cp:lastPrinted>
  <dcterms:created xsi:type="dcterms:W3CDTF">2015-06-05T18:17:20Z</dcterms:created>
  <dcterms:modified xsi:type="dcterms:W3CDTF">2023-12-11T03:55:32Z</dcterms:modified>
  <cp:category/>
</cp:coreProperties>
</file>